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smushviidlindkvist/Library/CloudStorage/GoogleDrive-rasmus@bookbites.com/Mit drev/Kommuner/"/>
    </mc:Choice>
  </mc:AlternateContent>
  <xr:revisionPtr revIDLastSave="0" documentId="8_{0B049EE1-04BA-834D-92C6-4C5607299A00}" xr6:coauthVersionLast="47" xr6:coauthVersionMax="47" xr10:uidLastSave="{00000000-0000-0000-0000-000000000000}"/>
  <bookViews>
    <workbookView xWindow="0" yWindow="0" windowWidth="28800" windowHeight="18000" xr2:uid="{9FC3C1EE-D228-6F45-9240-4ED6F3F1385A}"/>
  </bookViews>
  <sheets>
    <sheet name="BookBites Prisberegner" sheetId="1" r:id="rId1"/>
    <sheet name="Ark5" sheetId="5" state="hidden" r:id="rId2"/>
    <sheet name="Data" sheetId="4" state="hidden" r:id="rId3"/>
  </sheets>
  <definedNames>
    <definedName name="_xlchart.v1.0" hidden="1">Data!$L$1</definedName>
    <definedName name="_xlchart.v1.1" hidden="1">Data!$L$2:$L$15</definedName>
    <definedName name="_xlchart.v1.2" hidden="1">Data!$M$1</definedName>
    <definedName name="_xlchart.v1.3" hidden="1">Data!$M$2:$M$15</definedName>
    <definedName name="_xlchart.v1.4" hidden="1">Data!$N$1</definedName>
    <definedName name="_xlchart.v1.5" hidden="1">Data!$N$2:$N$15</definedName>
    <definedName name="_xlchart.v1.6" hidden="1">Data!$O$1</definedName>
    <definedName name="_xlchart.v1.7" hidden="1">Data!$O$2:$O$15</definedName>
    <definedName name="_xlchart.v2.10" hidden="1">Data!$M$1</definedName>
    <definedName name="_xlchart.v2.11" hidden="1">Data!$M$2:$M$15</definedName>
    <definedName name="_xlchart.v2.12" hidden="1">Data!$N$1</definedName>
    <definedName name="_xlchart.v2.13" hidden="1">Data!$N$2:$N$15</definedName>
    <definedName name="_xlchart.v2.14" hidden="1">Data!$O$1</definedName>
    <definedName name="_xlchart.v2.15" hidden="1">Data!$O$2:$O$15</definedName>
    <definedName name="_xlchart.v2.8" hidden="1">Data!$L$1</definedName>
    <definedName name="_xlchart.v2.9" hidden="1">Data!$L$2:$L$15</definedName>
    <definedName name="_xlnm.Print_Area" localSheetId="0">'BookBites Prisberegner'!$C$5:$S$35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4" l="1"/>
  <c r="I10" i="4"/>
  <c r="M10" i="4"/>
  <c r="I9" i="4"/>
  <c r="H8" i="4"/>
  <c r="J7" i="4"/>
  <c r="N7" i="4"/>
  <c r="H7" i="4"/>
  <c r="O6" i="4"/>
  <c r="I5" i="4"/>
  <c r="J4" i="4"/>
  <c r="M4" i="4"/>
  <c r="O2" i="4"/>
  <c r="N2" i="4"/>
  <c r="X20" i="4"/>
  <c r="Y20" i="4"/>
  <c r="X21" i="4"/>
  <c r="Y21" i="4"/>
  <c r="X22" i="4"/>
  <c r="Y22" i="4"/>
  <c r="X23" i="4"/>
  <c r="Y23" i="4"/>
  <c r="X24" i="4"/>
  <c r="Y24" i="4"/>
  <c r="X25" i="4"/>
  <c r="Y25" i="4"/>
  <c r="X26" i="4"/>
  <c r="Y26" i="4"/>
  <c r="X27" i="4"/>
  <c r="Y27" i="4"/>
  <c r="X28" i="4"/>
  <c r="Y28" i="4"/>
  <c r="X29" i="4"/>
  <c r="Y29" i="4"/>
  <c r="W22" i="4"/>
  <c r="W23" i="4"/>
  <c r="W24" i="4"/>
  <c r="W25" i="4"/>
  <c r="W26" i="4"/>
  <c r="W27" i="4"/>
  <c r="W28" i="4"/>
  <c r="W29" i="4"/>
  <c r="W21" i="4"/>
  <c r="S30" i="4"/>
  <c r="S31" i="4" s="1"/>
  <c r="S32" i="4" s="1"/>
  <c r="S33" i="4" s="1"/>
  <c r="R40" i="4"/>
  <c r="R37" i="4"/>
  <c r="R38" i="4" s="1"/>
  <c r="R39" i="4" s="1"/>
  <c r="R30" i="4"/>
  <c r="R31" i="4"/>
  <c r="R32" i="4"/>
  <c r="R33" i="4"/>
  <c r="R34" i="4"/>
  <c r="R35" i="4"/>
  <c r="R36" i="4"/>
  <c r="T21" i="4"/>
  <c r="T22" i="4" s="1"/>
  <c r="T23" i="4" s="1"/>
  <c r="T24" i="4" s="1"/>
  <c r="T25" i="4" s="1"/>
  <c r="T26" i="4" s="1"/>
  <c r="T27" i="4" s="1"/>
  <c r="T28" i="4" s="1"/>
  <c r="T29" i="4" s="1"/>
  <c r="S21" i="4"/>
  <c r="S22" i="4" s="1"/>
  <c r="S23" i="4" s="1"/>
  <c r="S24" i="4" s="1"/>
  <c r="S25" i="4" s="1"/>
  <c r="S26" i="4" s="1"/>
  <c r="S27" i="4" s="1"/>
  <c r="S28" i="4" s="1"/>
  <c r="S29" i="4" s="1"/>
  <c r="R21" i="4"/>
  <c r="R22" i="4" s="1"/>
  <c r="R23" i="4" s="1"/>
  <c r="R24" i="4" s="1"/>
  <c r="R25" i="4" s="1"/>
  <c r="R26" i="4" s="1"/>
  <c r="R27" i="4" s="1"/>
  <c r="R28" i="4" s="1"/>
  <c r="R29" i="4" s="1"/>
  <c r="M3" i="4"/>
  <c r="N3" i="4"/>
  <c r="O3" i="4"/>
  <c r="N4" i="4"/>
  <c r="M5" i="4"/>
  <c r="O5" i="4"/>
  <c r="M6" i="4"/>
  <c r="N6" i="4"/>
  <c r="M7" i="4"/>
  <c r="O7" i="4"/>
  <c r="N8" i="4"/>
  <c r="O8" i="4"/>
  <c r="M9" i="4"/>
  <c r="N9" i="4"/>
  <c r="O9" i="4"/>
  <c r="N10" i="4"/>
  <c r="M11" i="4"/>
  <c r="N11" i="4"/>
  <c r="O11" i="4"/>
  <c r="M12" i="4"/>
  <c r="N12" i="4"/>
  <c r="O12" i="4"/>
  <c r="M13" i="4"/>
  <c r="N13" i="4"/>
  <c r="O13" i="4"/>
  <c r="M14" i="4"/>
  <c r="N14" i="4"/>
  <c r="O14" i="4"/>
  <c r="M15" i="4"/>
  <c r="N15" i="4"/>
  <c r="O15" i="4"/>
  <c r="M2" i="4"/>
  <c r="H6" i="4"/>
  <c r="H9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5" i="4"/>
  <c r="I3" i="4"/>
  <c r="J3" i="4"/>
  <c r="I4" i="4"/>
  <c r="J5" i="4"/>
  <c r="I6" i="4"/>
  <c r="J6" i="4"/>
  <c r="I7" i="4"/>
  <c r="I8" i="4"/>
  <c r="J8" i="4"/>
  <c r="J9" i="4"/>
  <c r="J10" i="4"/>
  <c r="I11" i="4"/>
  <c r="J11" i="4"/>
  <c r="I12" i="4"/>
  <c r="J12" i="4"/>
  <c r="I13" i="4"/>
  <c r="J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I33" i="4"/>
  <c r="J33" i="4"/>
  <c r="I34" i="4"/>
  <c r="J34" i="4"/>
  <c r="I35" i="4"/>
  <c r="J35" i="4"/>
  <c r="I36" i="4"/>
  <c r="J36" i="4"/>
  <c r="I37" i="4"/>
  <c r="J37" i="4"/>
  <c r="I38" i="4"/>
  <c r="J38" i="4"/>
  <c r="I39" i="4"/>
  <c r="J39" i="4"/>
  <c r="I40" i="4"/>
  <c r="J40" i="4"/>
  <c r="I41" i="4"/>
  <c r="J41" i="4"/>
  <c r="J2" i="4"/>
  <c r="I2" i="4"/>
  <c r="M29" i="1"/>
  <c r="M32" i="1" s="1"/>
  <c r="Q29" i="1"/>
  <c r="Q32" i="1" s="1"/>
  <c r="O29" i="1"/>
  <c r="O32" i="1" s="1"/>
  <c r="M8" i="4" l="1"/>
  <c r="N5" i="4"/>
  <c r="H10" i="4"/>
  <c r="O4" i="4"/>
  <c r="W30" i="1"/>
</calcChain>
</file>

<file path=xl/sharedStrings.xml><?xml version="1.0" encoding="utf-8"?>
<sst xmlns="http://schemas.openxmlformats.org/spreadsheetml/2006/main" count="22" uniqueCount="15">
  <si>
    <t>1 år</t>
  </si>
  <si>
    <t>2 år</t>
  </si>
  <si>
    <t xml:space="preserve">3 år </t>
  </si>
  <si>
    <t xml:space="preserve">Brug dette værktøj i jeres proces, og se hvordan priser og aftale kan oprettes. </t>
  </si>
  <si>
    <t>Ønsket løbetid</t>
  </si>
  <si>
    <t>Vi ønsker at finde den rigtige løsning til jer. Tag meget gerne kontakt til BookBites, hvis I har spørgsmål eller ønsker.</t>
  </si>
  <si>
    <t>Svarer til</t>
  </si>
  <si>
    <t>om måneden pr. klasse, for FRI adgang til alle bøger</t>
  </si>
  <si>
    <t>Årlig klassepris</t>
  </si>
  <si>
    <t>3 år</t>
  </si>
  <si>
    <t>Årlig klasserabat i kr.</t>
  </si>
  <si>
    <t>klasser</t>
  </si>
  <si>
    <t>Trin</t>
  </si>
  <si>
    <t>RABAT PR. TRIN</t>
  </si>
  <si>
    <r>
      <t xml:space="preserve">Hvor mange </t>
    </r>
    <r>
      <rPr>
        <b/>
        <u val="double"/>
        <sz val="24"/>
        <color rgb="FFF15E80"/>
        <rFont val="Calibri (Tekst)"/>
      </rPr>
      <t>klassetrin</t>
    </r>
    <r>
      <rPr>
        <b/>
        <sz val="22"/>
        <color rgb="FFF15E80"/>
        <rFont val="Calibri"/>
        <family val="2"/>
        <scheme val="minor"/>
      </rPr>
      <t xml:space="preserve"> ønsker I adgang til?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</si>
</sst>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.&quot;_-;\-* #,##0.00\ &quot;kr.&quot;_-;_-* &quot;-&quot;??\ &quot;kr.&quot;_-;_-@_-"/>
    <numFmt numFmtId="164" formatCode="_-* #,##0\ &quot;kr.&quot;_-;\-* #,##0\ &quot;kr.&quot;_-;_-* &quot;-&quot;??\ &quot;kr.&quot;_-;_-@_-"/>
    <numFmt numFmtId="168" formatCode="0.0%"/>
    <numFmt numFmtId="169" formatCode="0.000%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2"/>
      <color rgb="FFF15E80"/>
      <name val="Calibri"/>
      <family val="2"/>
      <scheme val="minor"/>
    </font>
    <font>
      <sz val="72"/>
      <color theme="1"/>
      <name val="Calibri"/>
      <family val="2"/>
      <scheme val="minor"/>
    </font>
    <font>
      <sz val="22"/>
      <color rgb="FFF15E8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double"/>
      <sz val="24"/>
      <color rgb="FFF15E80"/>
      <name val="Calibri (Tekst)"/>
    </font>
  </fonts>
  <fills count="4">
    <fill>
      <patternFill patternType="none"/>
    </fill>
    <fill>
      <patternFill patternType="gray125"/>
    </fill>
    <fill>
      <patternFill patternType="solid">
        <fgColor rgb="FF2C388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0"/>
      </bottom>
      <diagonal/>
    </border>
    <border>
      <left/>
      <right style="thin">
        <color theme="1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1"/>
      </left>
      <right/>
      <top/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9" fontId="0" fillId="0" borderId="0" xfId="2" applyFont="1"/>
    <xf numFmtId="0" fontId="0" fillId="2" borderId="2" xfId="0" applyFill="1" applyBorder="1"/>
    <xf numFmtId="0" fontId="0" fillId="2" borderId="0" xfId="0" applyFill="1"/>
    <xf numFmtId="0" fontId="2" fillId="2" borderId="0" xfId="0" applyFont="1" applyFill="1"/>
    <xf numFmtId="0" fontId="2" fillId="2" borderId="1" xfId="0" applyFont="1" applyFill="1" applyBorder="1"/>
    <xf numFmtId="0" fontId="2" fillId="2" borderId="7" xfId="0" applyFont="1" applyFill="1" applyBorder="1"/>
    <xf numFmtId="0" fontId="0" fillId="3" borderId="2" xfId="0" applyFill="1" applyBorder="1"/>
    <xf numFmtId="0" fontId="9" fillId="3" borderId="13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Protection="1">
      <protection hidden="1"/>
    </xf>
    <xf numFmtId="164" fontId="6" fillId="2" borderId="0" xfId="1" applyNumberFormat="1" applyFont="1" applyFill="1" applyBorder="1" applyAlignment="1" applyProtection="1">
      <alignment vertical="center"/>
      <protection hidden="1"/>
    </xf>
    <xf numFmtId="44" fontId="5" fillId="2" borderId="1" xfId="1" applyFont="1" applyFill="1" applyBorder="1" applyAlignment="1" applyProtection="1">
      <alignment vertical="center"/>
      <protection hidden="1"/>
    </xf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2" fillId="2" borderId="5" xfId="0" applyFont="1" applyFill="1" applyBorder="1" applyProtection="1">
      <protection hidden="1"/>
    </xf>
    <xf numFmtId="0" fontId="5" fillId="2" borderId="5" xfId="0" applyFont="1" applyFill="1" applyBorder="1" applyAlignment="1" applyProtection="1">
      <alignment horizontal="center"/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9" fontId="6" fillId="2" borderId="5" xfId="2" applyFont="1" applyFill="1" applyBorder="1" applyProtection="1">
      <protection hidden="1"/>
    </xf>
    <xf numFmtId="0" fontId="2" fillId="2" borderId="7" xfId="0" applyFont="1" applyFill="1" applyBorder="1" applyProtection="1">
      <protection hidden="1"/>
    </xf>
    <xf numFmtId="164" fontId="6" fillId="2" borderId="5" xfId="1" applyNumberFormat="1" applyFont="1" applyFill="1" applyBorder="1" applyAlignment="1" applyProtection="1">
      <alignment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Protection="1">
      <protection hidden="1"/>
    </xf>
    <xf numFmtId="0" fontId="0" fillId="2" borderId="14" xfId="0" applyFill="1" applyBorder="1"/>
    <xf numFmtId="44" fontId="0" fillId="2" borderId="0" xfId="0" applyNumberFormat="1" applyFill="1"/>
    <xf numFmtId="0" fontId="10" fillId="2" borderId="0" xfId="0" applyFont="1" applyFill="1"/>
    <xf numFmtId="0" fontId="2" fillId="2" borderId="6" xfId="0" applyFont="1" applyFill="1" applyBorder="1"/>
    <xf numFmtId="0" fontId="4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/>
    </xf>
    <xf numFmtId="9" fontId="6" fillId="2" borderId="0" xfId="2" applyFont="1" applyFill="1" applyBorder="1" applyProtection="1">
      <protection hidden="1"/>
    </xf>
    <xf numFmtId="9" fontId="3" fillId="2" borderId="6" xfId="2" applyFont="1" applyFill="1" applyBorder="1" applyProtection="1"/>
    <xf numFmtId="164" fontId="3" fillId="2" borderId="6" xfId="1" applyNumberFormat="1" applyFont="1" applyFill="1" applyBorder="1" applyAlignment="1" applyProtection="1">
      <alignment vertical="center"/>
    </xf>
    <xf numFmtId="44" fontId="3" fillId="2" borderId="15" xfId="1" applyFont="1" applyFill="1" applyBorder="1" applyAlignment="1" applyProtection="1">
      <alignment vertic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4" xfId="0" applyFont="1" applyFill="1" applyBorder="1"/>
    <xf numFmtId="0" fontId="9" fillId="3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2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44" fontId="3" fillId="2" borderId="6" xfId="1" applyFont="1" applyFill="1" applyBorder="1" applyAlignment="1" applyProtection="1">
      <alignment vertical="center"/>
    </xf>
    <xf numFmtId="0" fontId="2" fillId="2" borderId="3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0" fillId="2" borderId="7" xfId="0" applyFill="1" applyBorder="1"/>
    <xf numFmtId="0" fontId="3" fillId="2" borderId="1" xfId="0" applyFont="1" applyFill="1" applyBorder="1" applyAlignment="1">
      <alignment vertical="center"/>
    </xf>
    <xf numFmtId="0" fontId="0" fillId="2" borderId="1" xfId="0" applyFill="1" applyBorder="1" applyProtection="1">
      <protection hidden="1"/>
    </xf>
    <xf numFmtId="44" fontId="3" fillId="2" borderId="1" xfId="1" applyFont="1" applyFill="1" applyBorder="1" applyAlignment="1" applyProtection="1">
      <alignment vertical="center"/>
      <protection hidden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indent="2"/>
    </xf>
    <xf numFmtId="0" fontId="7" fillId="2" borderId="0" xfId="0" applyFont="1" applyFill="1" applyAlignment="1">
      <alignment horizontal="left" indent="2"/>
    </xf>
    <xf numFmtId="0" fontId="7" fillId="2" borderId="6" xfId="0" applyFont="1" applyFill="1" applyBorder="1" applyAlignment="1">
      <alignment horizontal="left" indent="2"/>
    </xf>
    <xf numFmtId="0" fontId="7" fillId="2" borderId="5" xfId="0" applyFont="1" applyFill="1" applyBorder="1" applyAlignment="1">
      <alignment horizontal="left" vertical="center" wrapText="1" indent="2"/>
    </xf>
    <xf numFmtId="0" fontId="7" fillId="2" borderId="0" xfId="0" applyFont="1" applyFill="1" applyAlignment="1">
      <alignment horizontal="left" vertical="center" wrapText="1" indent="2"/>
    </xf>
    <xf numFmtId="0" fontId="7" fillId="2" borderId="6" xfId="0" applyFont="1" applyFill="1" applyBorder="1" applyAlignment="1">
      <alignment horizontal="left" vertical="center" wrapText="1" indent="2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164" fontId="6" fillId="2" borderId="0" xfId="1" applyNumberFormat="1" applyFont="1" applyFill="1" applyBorder="1" applyAlignment="1" applyProtection="1">
      <alignment horizontal="center" vertical="center"/>
      <protection hidden="1"/>
    </xf>
    <xf numFmtId="164" fontId="6" fillId="2" borderId="1" xfId="1" applyNumberFormat="1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4" fontId="6" fillId="2" borderId="6" xfId="1" applyNumberFormat="1" applyFont="1" applyFill="1" applyBorder="1" applyAlignment="1" applyProtection="1">
      <alignment horizontal="center" vertical="center"/>
      <protection hidden="1"/>
    </xf>
    <xf numFmtId="164" fontId="6" fillId="2" borderId="15" xfId="1" applyNumberFormat="1" applyFont="1" applyFill="1" applyBorder="1" applyAlignment="1" applyProtection="1">
      <alignment horizontal="center" vertical="center"/>
      <protection hidden="1"/>
    </xf>
    <xf numFmtId="9" fontId="6" fillId="2" borderId="0" xfId="2" applyFont="1" applyFill="1" applyBorder="1" applyAlignment="1" applyProtection="1">
      <alignment horizontal="center" vertical="center"/>
      <protection hidden="1"/>
    </xf>
    <xf numFmtId="9" fontId="6" fillId="2" borderId="6" xfId="2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>
      <alignment horizontal="left" vertical="center" wrapText="1"/>
    </xf>
    <xf numFmtId="164" fontId="6" fillId="2" borderId="4" xfId="1" applyNumberFormat="1" applyFont="1" applyFill="1" applyBorder="1" applyAlignment="1" applyProtection="1">
      <alignment horizontal="center" vertical="center"/>
      <protection hidden="1"/>
    </xf>
    <xf numFmtId="1" fontId="0" fillId="0" borderId="0" xfId="2" applyNumberFormat="1" applyFont="1"/>
    <xf numFmtId="1" fontId="0" fillId="0" borderId="0" xfId="0" applyNumberFormat="1"/>
    <xf numFmtId="168" fontId="0" fillId="0" borderId="0" xfId="2" applyNumberFormat="1" applyFont="1"/>
    <xf numFmtId="169" fontId="0" fillId="0" borderId="0" xfId="2" applyNumberFormat="1" applyFont="1"/>
    <xf numFmtId="0" fontId="11" fillId="0" borderId="0" xfId="0" applyFont="1"/>
    <xf numFmtId="1" fontId="11" fillId="0" borderId="0" xfId="0" applyNumberFormat="1" applyFont="1"/>
    <xf numFmtId="44" fontId="0" fillId="0" borderId="0" xfId="1" applyFont="1"/>
    <xf numFmtId="9" fontId="2" fillId="2" borderId="0" xfId="2" applyFont="1" applyFill="1" applyProtection="1">
      <protection hidden="1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colors>
    <mruColors>
      <color rgb="FFDAE2F2"/>
      <color rgb="FFF15E80"/>
      <color rgb="FF2C3881"/>
      <color rgb="FFCC3B5B"/>
      <color rgb="FFFFC43F"/>
      <color rgb="FF4558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sv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Relationship Id="rId9" Type="http://schemas.openxmlformats.org/officeDocument/2006/relationships/image" Target="../media/image9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483186</xdr:colOff>
      <xdr:row>21</xdr:row>
      <xdr:rowOff>286383</xdr:rowOff>
    </xdr:from>
    <xdr:to>
      <xdr:col>11</xdr:col>
      <xdr:colOff>63421</xdr:colOff>
      <xdr:row>23</xdr:row>
      <xdr:rowOff>154091</xdr:rowOff>
    </xdr:to>
    <xdr:sp macro="" textlink="">
      <xdr:nvSpPr>
        <xdr:cNvPr id="19" name="Tekstfelt 18">
          <a:extLst>
            <a:ext uri="{FF2B5EF4-FFF2-40B4-BE49-F238E27FC236}">
              <a16:creationId xmlns:a16="http://schemas.microsoft.com/office/drawing/2014/main" id="{1815D72F-7AB0-D918-9FF1-33D1A0B5464A}"/>
            </a:ext>
          </a:extLst>
        </xdr:cNvPr>
        <xdr:cNvSpPr txBox="1"/>
      </xdr:nvSpPr>
      <xdr:spPr>
        <a:xfrm rot="20506998">
          <a:off x="7104310" y="4381776"/>
          <a:ext cx="1692145" cy="509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600" b="0" i="0">
              <a:solidFill>
                <a:srgbClr val="F15E80"/>
              </a:solidFill>
              <a:latin typeface="Abadi" panose="020F0502020204030204" pitchFamily="34" charset="0"/>
              <a:cs typeface="Abadi" panose="020F0502020204030204" pitchFamily="34" charset="0"/>
            </a:rPr>
            <a:t>Indtast</a:t>
          </a:r>
          <a:r>
            <a:rPr lang="da-DK" sz="1600" b="0" i="0" baseline="0">
              <a:solidFill>
                <a:srgbClr val="F15E80"/>
              </a:solidFill>
              <a:latin typeface="Abadi" panose="020F0502020204030204" pitchFamily="34" charset="0"/>
              <a:cs typeface="Abadi" panose="020F0502020204030204" pitchFamily="34" charset="0"/>
            </a:rPr>
            <a:t> antal her</a:t>
          </a:r>
          <a:endParaRPr lang="da-DK" sz="1600" b="0" i="0">
            <a:solidFill>
              <a:srgbClr val="F15E80"/>
            </a:solidFill>
            <a:latin typeface="Abadi" panose="020F0502020204030204" pitchFamily="34" charset="0"/>
            <a:cs typeface="Abadi" panose="020F0502020204030204" pitchFamily="34" charset="0"/>
          </a:endParaRPr>
        </a:p>
      </xdr:txBody>
    </xdr:sp>
    <xdr:clientData/>
  </xdr:twoCellAnchor>
  <xdr:twoCellAnchor editAs="oneCell">
    <xdr:from>
      <xdr:col>18</xdr:col>
      <xdr:colOff>223887</xdr:colOff>
      <xdr:row>28</xdr:row>
      <xdr:rowOff>228523</xdr:rowOff>
    </xdr:from>
    <xdr:to>
      <xdr:col>19</xdr:col>
      <xdr:colOff>657682</xdr:colOff>
      <xdr:row>35</xdr:row>
      <xdr:rowOff>7024</xdr:rowOff>
    </xdr:to>
    <xdr:pic>
      <xdr:nvPicPr>
        <xdr:cNvPr id="4" name="Grafik 3" descr="Pil: Kurve mod uret med massiv udfyldning">
          <a:extLst>
            <a:ext uri="{FF2B5EF4-FFF2-40B4-BE49-F238E27FC236}">
              <a16:creationId xmlns:a16="http://schemas.microsoft.com/office/drawing/2014/main" id="{35D34DA9-4CBF-2EAC-50AB-68921F00C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8001784">
          <a:off x="12881078" y="5836501"/>
          <a:ext cx="1347053" cy="1347053"/>
        </a:xfrm>
        <a:prstGeom prst="rect">
          <a:avLst/>
        </a:prstGeom>
      </xdr:spPr>
    </xdr:pic>
    <xdr:clientData/>
  </xdr:twoCellAnchor>
  <xdr:twoCellAnchor editAs="oneCell">
    <xdr:from>
      <xdr:col>5</xdr:col>
      <xdr:colOff>436829</xdr:colOff>
      <xdr:row>5</xdr:row>
      <xdr:rowOff>99887</xdr:rowOff>
    </xdr:from>
    <xdr:to>
      <xdr:col>12</xdr:col>
      <xdr:colOff>352633</xdr:colOff>
      <xdr:row>12</xdr:row>
      <xdr:rowOff>34196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37D2A76F-A996-B715-977F-5B82A5C91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 bright="70000" contrast="-70000"/>
        </a:blip>
        <a:stretch>
          <a:fillRect/>
        </a:stretch>
      </xdr:blipFill>
      <xdr:spPr>
        <a:xfrm>
          <a:off x="4575031" y="1098763"/>
          <a:ext cx="4581984" cy="1332736"/>
        </a:xfrm>
        <a:prstGeom prst="rect">
          <a:avLst/>
        </a:prstGeom>
      </xdr:spPr>
    </xdr:pic>
    <xdr:clientData/>
  </xdr:twoCellAnchor>
  <xdr:twoCellAnchor editAs="oneCell">
    <xdr:from>
      <xdr:col>18</xdr:col>
      <xdr:colOff>792427</xdr:colOff>
      <xdr:row>22</xdr:row>
      <xdr:rowOff>159503</xdr:rowOff>
    </xdr:from>
    <xdr:to>
      <xdr:col>25</xdr:col>
      <xdr:colOff>733778</xdr:colOff>
      <xdr:row>44</xdr:row>
      <xdr:rowOff>99571</xdr:rowOff>
    </xdr:to>
    <xdr:pic>
      <xdr:nvPicPr>
        <xdr:cNvPr id="11" name="Grafik 10" descr="Tale kontur">
          <a:extLst>
            <a:ext uri="{FF2B5EF4-FFF2-40B4-BE49-F238E27FC236}">
              <a16:creationId xmlns:a16="http://schemas.microsoft.com/office/drawing/2014/main" id="{976163A2-B81D-8C88-C7A7-05BF37531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3718205" y="4660947"/>
          <a:ext cx="5275351" cy="4639068"/>
        </a:xfrm>
        <a:prstGeom prst="rect">
          <a:avLst/>
        </a:prstGeom>
      </xdr:spPr>
    </xdr:pic>
    <xdr:clientData/>
  </xdr:twoCellAnchor>
  <xdr:twoCellAnchor editAs="oneCell">
    <xdr:from>
      <xdr:col>8</xdr:col>
      <xdr:colOff>620411</xdr:colOff>
      <xdr:row>17</xdr:row>
      <xdr:rowOff>84965</xdr:rowOff>
    </xdr:from>
    <xdr:to>
      <xdr:col>10</xdr:col>
      <xdr:colOff>764128</xdr:colOff>
      <xdr:row>21</xdr:row>
      <xdr:rowOff>421750</xdr:rowOff>
    </xdr:to>
    <xdr:pic>
      <xdr:nvPicPr>
        <xdr:cNvPr id="9" name="Grafik 8" descr="Pil: Kurve med uret med massiv udfyldning">
          <a:extLst>
            <a:ext uri="{FF2B5EF4-FFF2-40B4-BE49-F238E27FC236}">
              <a16:creationId xmlns:a16="http://schemas.microsoft.com/office/drawing/2014/main" id="{BA64CC4F-66DA-05E9-579B-BC430C891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 rot="6747835">
          <a:off x="7244889" y="3477791"/>
          <a:ext cx="1035998" cy="1042705"/>
        </a:xfrm>
        <a:prstGeom prst="rect">
          <a:avLst/>
        </a:prstGeom>
      </xdr:spPr>
    </xdr:pic>
    <xdr:clientData/>
  </xdr:twoCellAnchor>
  <xdr:twoCellAnchor editAs="oneCell">
    <xdr:from>
      <xdr:col>3</xdr:col>
      <xdr:colOff>8473</xdr:colOff>
      <xdr:row>26</xdr:row>
      <xdr:rowOff>741</xdr:rowOff>
    </xdr:from>
    <xdr:to>
      <xdr:col>4</xdr:col>
      <xdr:colOff>656528</xdr:colOff>
      <xdr:row>32</xdr:row>
      <xdr:rowOff>342471</xdr:rowOff>
    </xdr:to>
    <xdr:pic>
      <xdr:nvPicPr>
        <xdr:cNvPr id="12" name="Grafik 11" descr="Historiefortælling kontur">
          <a:extLst>
            <a:ext uri="{FF2B5EF4-FFF2-40B4-BE49-F238E27FC236}">
              <a16:creationId xmlns:a16="http://schemas.microsoft.com/office/drawing/2014/main" id="{532BBFE7-6F53-0B8D-4893-5194A9EF9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2491394" y="5251977"/>
          <a:ext cx="1475696" cy="1469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54280-E7AD-A345-998F-5BD842BC838D}">
  <dimension ref="C5:Y40"/>
  <sheetViews>
    <sheetView showGridLines="0" tabSelected="1" topLeftCell="A3" zoomScaleNormal="100" zoomScalePageLayoutView="50" workbookViewId="0">
      <selection activeCell="L20" sqref="L20:Q24"/>
    </sheetView>
  </sheetViews>
  <sheetFormatPr baseColWidth="10" defaultColWidth="10.83203125" defaultRowHeight="16" x14ac:dyDescent="0.2"/>
  <cols>
    <col min="1" max="2" width="10.83203125" style="3"/>
    <col min="3" max="9" width="10.83203125" style="3" customWidth="1"/>
    <col min="10" max="10" width="1" style="3" customWidth="1"/>
    <col min="11" max="11" width="15.83203125" style="3" bestFit="1" customWidth="1"/>
    <col min="12" max="12" width="1" style="3" customWidth="1"/>
    <col min="13" max="13" width="19.83203125" style="3" bestFit="1" customWidth="1"/>
    <col min="14" max="14" width="1" style="3" customWidth="1"/>
    <col min="15" max="15" width="15.83203125" style="3" bestFit="1" customWidth="1"/>
    <col min="16" max="16" width="1" style="3" customWidth="1"/>
    <col min="17" max="17" width="15.83203125" style="3" bestFit="1" customWidth="1"/>
    <col min="18" max="18" width="3.83203125" style="3" customWidth="1"/>
    <col min="19" max="19" width="12" style="3" bestFit="1" customWidth="1"/>
    <col min="20" max="22" width="10.83203125" style="3"/>
    <col min="23" max="23" width="6.5" style="3" customWidth="1"/>
    <col min="24" max="24" width="7.83203125" style="3" customWidth="1"/>
    <col min="25" max="16384" width="10.83203125" style="3"/>
  </cols>
  <sheetData>
    <row r="5" spans="3:18" x14ac:dyDescent="0.2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3:18" x14ac:dyDescent="0.2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3:18" x14ac:dyDescent="0.2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3:18" x14ac:dyDescent="0.2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3:18" x14ac:dyDescent="0.2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3:18" x14ac:dyDescent="0.2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3:18" x14ac:dyDescent="0.2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3:18" x14ac:dyDescent="0.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3:18" x14ac:dyDescent="0.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3:18" x14ac:dyDescent="0.2"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9"/>
    </row>
    <row r="15" spans="3:18" ht="16" customHeight="1" x14ac:dyDescent="0.2">
      <c r="C15" s="62" t="s">
        <v>3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4"/>
    </row>
    <row r="16" spans="3:18" ht="16" customHeight="1" x14ac:dyDescent="0.2"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4"/>
    </row>
    <row r="17" spans="3:24" ht="16" customHeight="1" x14ac:dyDescent="0.25">
      <c r="C17" s="59" t="s">
        <v>5</v>
      </c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1"/>
    </row>
    <row r="18" spans="3:24" x14ac:dyDescent="0.2">
      <c r="C18" s="1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30"/>
    </row>
    <row r="19" spans="3:24" ht="8" customHeight="1" x14ac:dyDescent="0.2">
      <c r="C19" s="6"/>
      <c r="D19" s="5"/>
      <c r="E19" s="5"/>
      <c r="F19" s="5"/>
      <c r="G19" s="5"/>
      <c r="H19" s="5"/>
      <c r="I19" s="5"/>
      <c r="J19" s="4"/>
      <c r="K19" s="4"/>
      <c r="L19" s="4"/>
      <c r="M19" s="4"/>
      <c r="N19" s="4"/>
      <c r="R19" s="18"/>
    </row>
    <row r="20" spans="3:24" ht="16" customHeight="1" x14ac:dyDescent="0.2">
      <c r="C20" s="53" t="s">
        <v>14</v>
      </c>
      <c r="D20" s="54"/>
      <c r="E20" s="54"/>
      <c r="F20" s="54"/>
      <c r="G20" s="54"/>
      <c r="H20" s="54"/>
      <c r="I20" s="54"/>
      <c r="J20" s="7"/>
      <c r="K20" s="8"/>
      <c r="L20" s="65">
        <v>1</v>
      </c>
      <c r="M20" s="66"/>
      <c r="N20" s="66"/>
      <c r="O20" s="66"/>
      <c r="P20" s="66"/>
      <c r="Q20" s="66"/>
      <c r="R20" s="18"/>
    </row>
    <row r="21" spans="3:24" ht="16" customHeight="1" x14ac:dyDescent="0.2">
      <c r="C21" s="55"/>
      <c r="D21" s="56"/>
      <c r="E21" s="56"/>
      <c r="F21" s="56"/>
      <c r="G21" s="56"/>
      <c r="H21" s="56"/>
      <c r="I21" s="56"/>
      <c r="J21" s="40"/>
      <c r="K21" s="9"/>
      <c r="L21" s="67"/>
      <c r="M21" s="92"/>
      <c r="N21" s="92"/>
      <c r="O21" s="92"/>
      <c r="P21" s="92"/>
      <c r="Q21" s="92"/>
      <c r="R21" s="18"/>
    </row>
    <row r="22" spans="3:24" ht="35" customHeight="1" x14ac:dyDescent="0.2">
      <c r="C22" s="55"/>
      <c r="D22" s="56"/>
      <c r="E22" s="56"/>
      <c r="F22" s="56"/>
      <c r="G22" s="56"/>
      <c r="H22" s="56"/>
      <c r="I22" s="56"/>
      <c r="J22" s="40"/>
      <c r="K22" s="9"/>
      <c r="L22" s="67"/>
      <c r="M22" s="92"/>
      <c r="N22" s="92"/>
      <c r="O22" s="92"/>
      <c r="P22" s="92"/>
      <c r="Q22" s="92"/>
      <c r="R22" s="18"/>
    </row>
    <row r="23" spans="3:24" ht="16" customHeight="1" x14ac:dyDescent="0.2">
      <c r="C23" s="55"/>
      <c r="D23" s="56"/>
      <c r="E23" s="56"/>
      <c r="F23" s="56"/>
      <c r="G23" s="56"/>
      <c r="H23" s="56"/>
      <c r="I23" s="56"/>
      <c r="J23" s="40"/>
      <c r="K23" s="9"/>
      <c r="L23" s="67"/>
      <c r="M23" s="92"/>
      <c r="N23" s="92"/>
      <c r="O23" s="92"/>
      <c r="P23" s="92"/>
      <c r="Q23" s="92"/>
      <c r="R23" s="18"/>
    </row>
    <row r="24" spans="3:24" ht="16" customHeight="1" x14ac:dyDescent="0.2">
      <c r="C24" s="57"/>
      <c r="D24" s="58"/>
      <c r="E24" s="58"/>
      <c r="F24" s="58"/>
      <c r="G24" s="58"/>
      <c r="H24" s="58"/>
      <c r="I24" s="58"/>
      <c r="J24" s="40"/>
      <c r="K24" s="10"/>
      <c r="L24" s="93"/>
      <c r="M24" s="94"/>
      <c r="N24" s="94"/>
      <c r="O24" s="94"/>
      <c r="P24" s="94"/>
      <c r="Q24" s="94"/>
      <c r="R24" s="18"/>
    </row>
    <row r="25" spans="3:24" ht="15" customHeight="1" x14ac:dyDescent="0.2">
      <c r="C25" s="16"/>
      <c r="D25" s="2"/>
      <c r="E25" s="2"/>
      <c r="F25" s="2"/>
      <c r="G25" s="2"/>
      <c r="H25" s="2"/>
      <c r="I25" s="2"/>
      <c r="J25" s="2"/>
      <c r="L25" s="27"/>
      <c r="M25" s="27"/>
      <c r="N25" s="27"/>
      <c r="O25" s="27"/>
      <c r="P25" s="27"/>
      <c r="Q25" s="27"/>
      <c r="R25" s="18"/>
    </row>
    <row r="26" spans="3:24" ht="17" customHeight="1" x14ac:dyDescent="0.2">
      <c r="C26" s="70" t="s">
        <v>4</v>
      </c>
      <c r="D26" s="71"/>
      <c r="E26" s="71"/>
      <c r="F26" s="71"/>
      <c r="G26" s="71"/>
      <c r="H26" s="71"/>
      <c r="I26" s="71"/>
      <c r="J26" s="4"/>
      <c r="L26" s="47"/>
      <c r="M26" s="76" t="s">
        <v>0</v>
      </c>
      <c r="N26" s="48"/>
      <c r="O26" s="76" t="s">
        <v>1</v>
      </c>
      <c r="P26" s="48"/>
      <c r="Q26" s="80" t="s">
        <v>2</v>
      </c>
      <c r="R26" s="18"/>
    </row>
    <row r="27" spans="3:24" ht="24" customHeight="1" x14ac:dyDescent="0.3">
      <c r="C27" s="70"/>
      <c r="D27" s="71"/>
      <c r="E27" s="71"/>
      <c r="F27" s="71"/>
      <c r="G27" s="71"/>
      <c r="H27" s="71"/>
      <c r="I27" s="71"/>
      <c r="J27" s="4"/>
      <c r="L27" s="20"/>
      <c r="M27" s="77"/>
      <c r="N27" s="43"/>
      <c r="O27" s="77"/>
      <c r="P27" s="43"/>
      <c r="Q27" s="81"/>
      <c r="R27" s="32"/>
    </row>
    <row r="28" spans="3:24" ht="4" customHeight="1" x14ac:dyDescent="0.3">
      <c r="C28" s="31"/>
      <c r="D28" s="41"/>
      <c r="E28" s="41"/>
      <c r="F28" s="41"/>
      <c r="G28" s="41"/>
      <c r="H28" s="41"/>
      <c r="I28" s="41"/>
      <c r="J28" s="4"/>
      <c r="L28" s="21"/>
      <c r="M28" s="11"/>
      <c r="N28" s="12"/>
      <c r="O28" s="11"/>
      <c r="P28" s="12"/>
      <c r="Q28" s="25"/>
      <c r="R28" s="32"/>
    </row>
    <row r="29" spans="3:24" ht="24" customHeight="1" x14ac:dyDescent="0.3">
      <c r="C29" s="70" t="s">
        <v>10</v>
      </c>
      <c r="D29" s="71"/>
      <c r="E29" s="71"/>
      <c r="F29" s="71"/>
      <c r="G29" s="71"/>
      <c r="H29" s="71"/>
      <c r="I29" s="71"/>
      <c r="J29" s="44"/>
      <c r="L29" s="22"/>
      <c r="M29" s="74">
        <f>HLOOKUP(1,Data!$A$1:$D$41,('BookBites Prisberegner'!L20+1),FALSE)</f>
        <v>0</v>
      </c>
      <c r="N29" s="33"/>
      <c r="O29" s="74">
        <f>HLOOKUP(2,Data!$A$1:$D$41,('BookBites Prisberegner'!L20+1),FALSE)</f>
        <v>8.3333333333333329E-2</v>
      </c>
      <c r="P29" s="33"/>
      <c r="Q29" s="75">
        <f>HLOOKUP(3,Data!$A$1:$D$41,('BookBites Prisberegner'!L20+1),FALSE)</f>
        <v>0.16708333333333333</v>
      </c>
      <c r="R29" s="34"/>
    </row>
    <row r="30" spans="3:24" ht="17" customHeight="1" x14ac:dyDescent="0.2">
      <c r="C30" s="70"/>
      <c r="D30" s="71"/>
      <c r="E30" s="71"/>
      <c r="F30" s="71"/>
      <c r="G30" s="71"/>
      <c r="H30" s="71"/>
      <c r="I30" s="71"/>
      <c r="J30" s="4"/>
      <c r="L30" s="19"/>
      <c r="M30" s="74"/>
      <c r="N30" s="91"/>
      <c r="O30" s="74"/>
      <c r="P30" s="91"/>
      <c r="Q30" s="75"/>
      <c r="R30" s="18"/>
      <c r="U30" s="78" t="s">
        <v>6</v>
      </c>
      <c r="V30" s="78"/>
      <c r="W30" s="79">
        <f>Q32/12</f>
        <v>166.58333333333334</v>
      </c>
      <c r="X30" s="79"/>
    </row>
    <row r="31" spans="3:24" ht="4" customHeight="1" x14ac:dyDescent="0.2">
      <c r="C31" s="70"/>
      <c r="D31" s="71"/>
      <c r="E31" s="71"/>
      <c r="F31" s="71"/>
      <c r="G31" s="71"/>
      <c r="H31" s="71"/>
      <c r="I31" s="71"/>
      <c r="J31" s="4"/>
      <c r="L31" s="23"/>
      <c r="M31" s="13"/>
      <c r="N31" s="13"/>
      <c r="O31" s="13"/>
      <c r="P31" s="13"/>
      <c r="Q31" s="26"/>
      <c r="R31" s="18"/>
      <c r="U31" s="78"/>
      <c r="V31" s="78"/>
      <c r="W31" s="79"/>
      <c r="X31" s="79"/>
    </row>
    <row r="32" spans="3:24" ht="16" customHeight="1" x14ac:dyDescent="0.2">
      <c r="C32" s="70" t="s">
        <v>8</v>
      </c>
      <c r="D32" s="71"/>
      <c r="E32" s="71"/>
      <c r="F32" s="71"/>
      <c r="G32" s="71"/>
      <c r="H32" s="71"/>
      <c r="I32" s="71"/>
      <c r="J32" s="4"/>
      <c r="L32" s="19"/>
      <c r="M32" s="68">
        <f>(2400)-(2400*M29)</f>
        <v>2400</v>
      </c>
      <c r="N32" s="42"/>
      <c r="O32" s="68">
        <f>(2400)-(2400*O29)</f>
        <v>2200</v>
      </c>
      <c r="P32" s="42"/>
      <c r="Q32" s="83">
        <f>(2400)-(2400*Q29)</f>
        <v>1999</v>
      </c>
      <c r="R32" s="18"/>
      <c r="U32" s="78"/>
      <c r="V32" s="78"/>
      <c r="W32" s="79"/>
      <c r="X32" s="79"/>
    </row>
    <row r="33" spans="3:25" ht="32" customHeight="1" x14ac:dyDescent="0.2">
      <c r="C33" s="70"/>
      <c r="D33" s="71"/>
      <c r="E33" s="71"/>
      <c r="F33" s="71"/>
      <c r="G33" s="71"/>
      <c r="H33" s="71"/>
      <c r="I33" s="71"/>
      <c r="J33" s="45"/>
      <c r="L33" s="24"/>
      <c r="M33" s="68"/>
      <c r="N33" s="14"/>
      <c r="O33" s="68"/>
      <c r="P33" s="14"/>
      <c r="Q33" s="72"/>
      <c r="R33" s="35"/>
      <c r="S33" s="28"/>
      <c r="U33" s="82" t="s">
        <v>7</v>
      </c>
      <c r="V33" s="82"/>
      <c r="W33" s="82"/>
      <c r="X33" s="82"/>
      <c r="Y33" s="82"/>
    </row>
    <row r="34" spans="3:25" ht="16" customHeight="1" x14ac:dyDescent="0.2">
      <c r="C34" s="70"/>
      <c r="D34" s="71"/>
      <c r="E34" s="71"/>
      <c r="F34" s="71"/>
      <c r="G34" s="71"/>
      <c r="H34" s="71"/>
      <c r="I34" s="71"/>
      <c r="J34" s="45"/>
      <c r="L34" s="23"/>
      <c r="M34" s="69"/>
      <c r="N34" s="15"/>
      <c r="O34" s="69"/>
      <c r="P34" s="15"/>
      <c r="Q34" s="73"/>
      <c r="R34" s="46"/>
      <c r="U34" s="82"/>
      <c r="V34" s="82"/>
      <c r="W34" s="82"/>
      <c r="X34" s="82"/>
      <c r="Y34" s="82"/>
    </row>
    <row r="35" spans="3:25" ht="15" customHeight="1" x14ac:dyDescent="0.2">
      <c r="C35" s="49"/>
      <c r="D35" s="50"/>
      <c r="E35" s="50"/>
      <c r="F35" s="50"/>
      <c r="G35" s="50"/>
      <c r="H35" s="50"/>
      <c r="I35" s="50"/>
      <c r="J35" s="50"/>
      <c r="K35" s="51"/>
      <c r="L35" s="51"/>
      <c r="M35" s="52"/>
      <c r="N35" s="52"/>
      <c r="O35" s="52"/>
      <c r="P35" s="52"/>
      <c r="Q35" s="52"/>
      <c r="R35" s="36"/>
      <c r="U35" s="82"/>
      <c r="V35" s="82"/>
      <c r="W35" s="82"/>
      <c r="X35" s="82"/>
      <c r="Y35" s="82"/>
    </row>
    <row r="36" spans="3:25" ht="16" customHeight="1" x14ac:dyDescent="0.2">
      <c r="U36" s="82"/>
      <c r="V36" s="82"/>
      <c r="W36" s="82"/>
      <c r="X36" s="82"/>
      <c r="Y36" s="82"/>
    </row>
    <row r="38" spans="3:25" ht="16" customHeight="1" x14ac:dyDescent="0.2"/>
    <row r="40" spans="3:25" ht="29" x14ac:dyDescent="0.35">
      <c r="N40" s="29"/>
    </row>
  </sheetData>
  <sheetProtection algorithmName="SHA-512" hashValue="3xB4IrlfE1B+yrYHWMEv0T9tIJU4Atfm3d4Z6lhFhO75du1LJE7+4r8Mb7GMhZQFeo/vkJ/xYPURKe5j2rOdPg==" saltValue="kipZLeXsQSbCwuWpPb4SzA==" spinCount="100000" sheet="1" objects="1" scenarios="1"/>
  <mergeCells count="19">
    <mergeCell ref="L20:Q24"/>
    <mergeCell ref="U30:V32"/>
    <mergeCell ref="W30:X32"/>
    <mergeCell ref="O26:O27"/>
    <mergeCell ref="Q26:Q27"/>
    <mergeCell ref="U33:Y36"/>
    <mergeCell ref="C20:I24"/>
    <mergeCell ref="C17:R17"/>
    <mergeCell ref="C15:R16"/>
    <mergeCell ref="M32:M34"/>
    <mergeCell ref="C26:I27"/>
    <mergeCell ref="C29:I31"/>
    <mergeCell ref="C32:I34"/>
    <mergeCell ref="O32:O34"/>
    <mergeCell ref="Q32:Q34"/>
    <mergeCell ref="M29:M30"/>
    <mergeCell ref="O29:O30"/>
    <mergeCell ref="Q29:Q30"/>
    <mergeCell ref="M26:M27"/>
  </mergeCells>
  <pageMargins left="0.7" right="0.7" top="0.75" bottom="0.75" header="0.3" footer="0.3"/>
  <pageSetup paperSize="9" scale="50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6EF468-6FF3-8B49-B3EB-CB1C3DCD1CF3}">
          <x14:formula1>
            <xm:f>'Ark5'!$A$1:$A$40</xm:f>
          </x14:formula1>
          <xm:sqref>L20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18FD0-E432-B549-8A5C-866923DBAD07}">
  <dimension ref="A1:C10"/>
  <sheetViews>
    <sheetView workbookViewId="0">
      <selection activeCell="B15" sqref="B15"/>
    </sheetView>
  </sheetViews>
  <sheetFormatPr baseColWidth="10" defaultRowHeight="16" x14ac:dyDescent="0.2"/>
  <sheetData>
    <row r="1" spans="1:3" x14ac:dyDescent="0.2">
      <c r="A1">
        <v>1</v>
      </c>
      <c r="C1">
        <v>1</v>
      </c>
    </row>
    <row r="2" spans="1:3" x14ac:dyDescent="0.2">
      <c r="A2">
        <v>2</v>
      </c>
      <c r="C2">
        <v>2</v>
      </c>
    </row>
    <row r="3" spans="1:3" x14ac:dyDescent="0.2">
      <c r="A3">
        <v>3</v>
      </c>
      <c r="C3">
        <v>3</v>
      </c>
    </row>
    <row r="4" spans="1:3" x14ac:dyDescent="0.2">
      <c r="A4">
        <v>4</v>
      </c>
      <c r="C4">
        <v>4</v>
      </c>
    </row>
    <row r="5" spans="1:3" x14ac:dyDescent="0.2">
      <c r="A5">
        <v>5</v>
      </c>
    </row>
    <row r="6" spans="1:3" x14ac:dyDescent="0.2">
      <c r="A6">
        <v>6</v>
      </c>
    </row>
    <row r="7" spans="1:3" x14ac:dyDescent="0.2">
      <c r="A7">
        <v>7</v>
      </c>
    </row>
    <row r="8" spans="1:3" x14ac:dyDescent="0.2">
      <c r="A8">
        <v>8</v>
      </c>
    </row>
    <row r="9" spans="1:3" x14ac:dyDescent="0.2">
      <c r="A9">
        <v>9</v>
      </c>
    </row>
    <row r="10" spans="1:3" x14ac:dyDescent="0.2">
      <c r="A10">
        <v>10</v>
      </c>
    </row>
  </sheetData>
  <sheetProtection algorithmName="SHA-512" hashValue="jAdmC19vSnwdaRYGKPfWvbSn9OLJhmGID6ze4fJiwfqfIL5VYPIyUbMbJvAKYBlbAgcwFQext54C7H1qOcDLbg==" saltValue="gmVvgYzLEddZLLnhYW5IB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3A42A-9D33-364F-B190-8D3D88A50CC2}">
  <dimension ref="A1:Y41"/>
  <sheetViews>
    <sheetView zoomScale="106" workbookViewId="0">
      <selection activeCell="Q20" sqref="Q20:Q29"/>
    </sheetView>
  </sheetViews>
  <sheetFormatPr baseColWidth="10" defaultRowHeight="16" x14ac:dyDescent="0.2"/>
  <cols>
    <col min="8" max="8" width="12.1640625" bestFit="1" customWidth="1"/>
    <col min="17" max="17" width="14.5" bestFit="1" customWidth="1"/>
    <col min="18" max="20" width="12.6640625" bestFit="1" customWidth="1"/>
  </cols>
  <sheetData>
    <row r="1" spans="1:20" x14ac:dyDescent="0.2">
      <c r="A1" t="s">
        <v>12</v>
      </c>
      <c r="B1">
        <v>1</v>
      </c>
      <c r="C1">
        <v>2</v>
      </c>
      <c r="D1">
        <v>3</v>
      </c>
      <c r="H1">
        <v>1</v>
      </c>
      <c r="I1">
        <v>2</v>
      </c>
      <c r="J1">
        <v>3</v>
      </c>
      <c r="L1" t="s">
        <v>11</v>
      </c>
      <c r="M1" t="s">
        <v>0</v>
      </c>
      <c r="N1" t="s">
        <v>1</v>
      </c>
      <c r="O1" t="s">
        <v>9</v>
      </c>
      <c r="R1" t="s">
        <v>0</v>
      </c>
      <c r="S1" t="s">
        <v>1</v>
      </c>
      <c r="T1" t="s">
        <v>9</v>
      </c>
    </row>
    <row r="2" spans="1:20" x14ac:dyDescent="0.2">
      <c r="A2">
        <v>1</v>
      </c>
      <c r="B2" s="1">
        <v>0</v>
      </c>
      <c r="C2" s="1">
        <v>8.3333333333333329E-2</v>
      </c>
      <c r="D2" s="1">
        <v>0.16708333333333333</v>
      </c>
      <c r="G2">
        <v>1</v>
      </c>
      <c r="H2" s="84">
        <v>0</v>
      </c>
      <c r="I2" s="86">
        <f>C2/2400</f>
        <v>3.4722222222222222E-5</v>
      </c>
      <c r="J2" s="86">
        <f>D2/2400</f>
        <v>6.9618055555555554E-5</v>
      </c>
      <c r="L2">
        <v>1</v>
      </c>
      <c r="M2" s="85">
        <f>2400-B2</f>
        <v>2400</v>
      </c>
      <c r="N2" s="85">
        <f t="shared" ref="N2:O2" si="0">2400-C2</f>
        <v>2399.9166666666665</v>
      </c>
      <c r="O2" s="85">
        <f t="shared" si="0"/>
        <v>2399.8329166666667</v>
      </c>
    </row>
    <row r="3" spans="1:20" x14ac:dyDescent="0.2">
      <c r="A3">
        <v>2</v>
      </c>
      <c r="B3" s="1">
        <v>2.0054000000000086E-2</v>
      </c>
      <c r="C3" s="1">
        <v>0.10354583333333342</v>
      </c>
      <c r="D3" s="1">
        <v>0.18743565208333338</v>
      </c>
      <c r="G3">
        <v>2</v>
      </c>
      <c r="H3" s="84">
        <v>0</v>
      </c>
      <c r="I3" s="86">
        <f t="shared" ref="H3:I41" si="1">C3/2400</f>
        <v>4.3144097222222256E-5</v>
      </c>
      <c r="J3" s="86">
        <f t="shared" ref="J3:J41" si="2">D3/2400</f>
        <v>7.809818836805558E-5</v>
      </c>
      <c r="L3">
        <v>2</v>
      </c>
      <c r="M3" s="85">
        <f t="shared" ref="M3:M15" si="3">2400-B3</f>
        <v>2399.9799459999999</v>
      </c>
      <c r="N3" s="85">
        <f t="shared" ref="N3:N15" si="4">2400-C3</f>
        <v>2399.8964541666664</v>
      </c>
      <c r="O3" s="85">
        <f t="shared" ref="O3:O15" si="5">2400-D3</f>
        <v>2399.8125643479166</v>
      </c>
    </row>
    <row r="4" spans="1:20" x14ac:dyDescent="0.2">
      <c r="A4">
        <v>3</v>
      </c>
      <c r="B4" s="1">
        <v>3.9705837083999995E-2</v>
      </c>
      <c r="C4" s="1">
        <v>0.12331264770833343</v>
      </c>
      <c r="D4" s="1">
        <v>0.20729066192467713</v>
      </c>
      <c r="G4">
        <v>3</v>
      </c>
      <c r="H4" s="84">
        <v>0</v>
      </c>
      <c r="I4" s="86">
        <f t="shared" si="1"/>
        <v>5.1380269878472264E-5</v>
      </c>
      <c r="J4" s="86">
        <f t="shared" si="2"/>
        <v>8.6371109135282141E-5</v>
      </c>
      <c r="L4">
        <v>3</v>
      </c>
      <c r="M4" s="85">
        <f t="shared" si="3"/>
        <v>2399.9602941629159</v>
      </c>
      <c r="N4" s="85">
        <f t="shared" si="4"/>
        <v>2399.8766873522918</v>
      </c>
      <c r="O4" s="85">
        <f t="shared" si="5"/>
        <v>2399.7927093380754</v>
      </c>
    </row>
    <row r="5" spans="1:20" x14ac:dyDescent="0.2">
      <c r="A5">
        <v>4</v>
      </c>
      <c r="B5" s="1">
        <v>5.8963576227117377E-2</v>
      </c>
      <c r="C5" s="1">
        <v>0.14264360382636462</v>
      </c>
      <c r="D5" s="1">
        <v>0.22666051460054765</v>
      </c>
      <c r="G5">
        <v>4</v>
      </c>
      <c r="H5" s="86">
        <f t="shared" si="1"/>
        <v>2.4568156761298908E-5</v>
      </c>
      <c r="I5" s="86">
        <f t="shared" si="1"/>
        <v>5.9434834927651926E-5</v>
      </c>
      <c r="J5" s="86">
        <f t="shared" si="2"/>
        <v>9.4441881083561524E-5</v>
      </c>
      <c r="L5">
        <v>4</v>
      </c>
      <c r="M5" s="85">
        <f t="shared" si="3"/>
        <v>2399.9410364237729</v>
      </c>
      <c r="N5" s="85">
        <f t="shared" si="4"/>
        <v>2399.8573563961736</v>
      </c>
      <c r="O5" s="85">
        <f t="shared" si="5"/>
        <v>2399.7733394853994</v>
      </c>
    </row>
    <row r="6" spans="1:20" x14ac:dyDescent="0.2">
      <c r="A6">
        <v>5</v>
      </c>
      <c r="B6" s="1">
        <v>7.7835120669458704E-2</v>
      </c>
      <c r="C6" s="1">
        <v>0.1615483123619933</v>
      </c>
      <c r="D6" s="1">
        <v>0.24555706492628324</v>
      </c>
      <c r="G6">
        <v>5</v>
      </c>
      <c r="H6" s="86">
        <f t="shared" si="1"/>
        <v>3.2431300278941125E-5</v>
      </c>
      <c r="I6" s="86">
        <f t="shared" si="1"/>
        <v>6.7311796817497204E-5</v>
      </c>
      <c r="J6" s="86">
        <f t="shared" si="2"/>
        <v>1.0231544371928468E-4</v>
      </c>
      <c r="L6">
        <v>5</v>
      </c>
      <c r="M6" s="85">
        <f t="shared" si="3"/>
        <v>2399.9221648793305</v>
      </c>
      <c r="N6" s="85">
        <f t="shared" si="4"/>
        <v>2399.8384516876381</v>
      </c>
      <c r="O6" s="85">
        <f t="shared" si="5"/>
        <v>2399.7544429350737</v>
      </c>
    </row>
    <row r="7" spans="1:20" x14ac:dyDescent="0.2">
      <c r="A7">
        <v>6</v>
      </c>
      <c r="B7" s="1">
        <v>9.6328215159553379E-2</v>
      </c>
      <c r="C7" s="1">
        <v>0.18003617207441133</v>
      </c>
      <c r="D7" s="1">
        <v>0.2639918780448095</v>
      </c>
      <c r="G7">
        <v>6</v>
      </c>
      <c r="H7" s="86">
        <f t="shared" si="1"/>
        <v>4.0136756316480577E-5</v>
      </c>
      <c r="I7" s="86">
        <f t="shared" si="1"/>
        <v>7.5015071697671386E-5</v>
      </c>
      <c r="J7" s="86">
        <f t="shared" si="2"/>
        <v>1.0999661585200396E-4</v>
      </c>
      <c r="L7">
        <v>6</v>
      </c>
      <c r="M7" s="85">
        <f t="shared" si="3"/>
        <v>2399.9036717848403</v>
      </c>
      <c r="N7" s="85">
        <f t="shared" si="4"/>
        <v>2399.8199638279257</v>
      </c>
      <c r="O7" s="85">
        <f t="shared" si="5"/>
        <v>2399.7360081219554</v>
      </c>
    </row>
    <row r="8" spans="1:20" x14ac:dyDescent="0.2">
      <c r="A8">
        <v>7</v>
      </c>
      <c r="B8" s="1">
        <v>0.11445044913274369</v>
      </c>
      <c r="C8" s="1">
        <v>0.19811637448017053</v>
      </c>
      <c r="D8" s="1">
        <v>0.28197623650478498</v>
      </c>
      <c r="G8">
        <v>7</v>
      </c>
      <c r="H8" s="86">
        <f t="shared" si="1"/>
        <v>4.7687687138643205E-5</v>
      </c>
      <c r="I8" s="86">
        <f t="shared" si="1"/>
        <v>8.2548489366737721E-5</v>
      </c>
      <c r="J8" s="86">
        <f t="shared" si="2"/>
        <v>1.1749009854366042E-4</v>
      </c>
      <c r="L8">
        <v>7</v>
      </c>
      <c r="M8" s="85">
        <f t="shared" si="3"/>
        <v>2399.8855495508674</v>
      </c>
      <c r="N8" s="85">
        <f t="shared" si="4"/>
        <v>2399.8018836255196</v>
      </c>
      <c r="O8" s="85">
        <f t="shared" si="5"/>
        <v>2399.7180237634952</v>
      </c>
    </row>
    <row r="9" spans="1:20" x14ac:dyDescent="0.2">
      <c r="A9">
        <v>8</v>
      </c>
      <c r="B9" s="1">
        <v>0.13220925982583556</v>
      </c>
      <c r="C9" s="1">
        <v>0.21579790842288277</v>
      </c>
      <c r="D9" s="1">
        <v>0.2995211471657902</v>
      </c>
      <c r="G9">
        <v>8</v>
      </c>
      <c r="H9" s="86">
        <f t="shared" si="1"/>
        <v>5.5087191594098154E-5</v>
      </c>
      <c r="I9" s="86">
        <f t="shared" si="1"/>
        <v>8.9915795176201153E-5</v>
      </c>
      <c r="J9" s="86">
        <f t="shared" si="2"/>
        <v>1.2480047798574592E-4</v>
      </c>
      <c r="L9">
        <v>8</v>
      </c>
      <c r="M9" s="85">
        <f t="shared" si="3"/>
        <v>2399.8677907401743</v>
      </c>
      <c r="N9" s="85">
        <f t="shared" si="4"/>
        <v>2399.7842020915773</v>
      </c>
      <c r="O9" s="85">
        <f t="shared" si="5"/>
        <v>2399.7004788528343</v>
      </c>
    </row>
    <row r="10" spans="1:20" x14ac:dyDescent="0.2">
      <c r="A10">
        <v>9</v>
      </c>
      <c r="B10" s="1">
        <v>0.14961193532928821</v>
      </c>
      <c r="C10" s="1">
        <v>0.23308956454215821</v>
      </c>
      <c r="D10" s="1">
        <v>0.31663734793479409</v>
      </c>
      <c r="G10">
        <v>9</v>
      </c>
      <c r="H10" s="86">
        <f t="shared" si="1"/>
        <v>6.2338306387203421E-5</v>
      </c>
      <c r="I10" s="86">
        <f t="shared" si="1"/>
        <v>9.7120651892565921E-5</v>
      </c>
      <c r="J10" s="86">
        <f t="shared" si="2"/>
        <v>1.319322283061642E-4</v>
      </c>
      <c r="L10">
        <v>9</v>
      </c>
      <c r="M10" s="85">
        <f t="shared" si="3"/>
        <v>2399.8503880646708</v>
      </c>
      <c r="N10" s="85">
        <f t="shared" si="4"/>
        <v>2399.7669104354577</v>
      </c>
      <c r="O10" s="85">
        <f t="shared" si="5"/>
        <v>2399.6833626520652</v>
      </c>
    </row>
    <row r="11" spans="1:20" x14ac:dyDescent="0.2">
      <c r="A11">
        <v>10</v>
      </c>
      <c r="B11" s="1">
        <v>0.16666561757819465</v>
      </c>
      <c r="C11" s="1">
        <v>0.24999993964400366</v>
      </c>
      <c r="D11" s="1">
        <v>0.33333531433800745</v>
      </c>
      <c r="G11">
        <v>10</v>
      </c>
      <c r="H11" s="86">
        <f t="shared" si="1"/>
        <v>6.944400732424777E-5</v>
      </c>
      <c r="I11" s="86">
        <f t="shared" si="1"/>
        <v>1.0416664151833486E-4</v>
      </c>
      <c r="J11" s="86">
        <f t="shared" si="2"/>
        <v>1.388897143075031E-4</v>
      </c>
      <c r="L11">
        <v>10</v>
      </c>
      <c r="M11" s="85">
        <f t="shared" si="3"/>
        <v>2399.833334382422</v>
      </c>
      <c r="N11" s="85">
        <f t="shared" si="4"/>
        <v>2399.7500000603559</v>
      </c>
      <c r="O11" s="85">
        <f t="shared" si="5"/>
        <v>2399.666664685662</v>
      </c>
    </row>
    <row r="12" spans="1:20" x14ac:dyDescent="0.2">
      <c r="B12" s="1"/>
      <c r="C12" s="1"/>
      <c r="D12" s="1"/>
      <c r="G12">
        <v>11</v>
      </c>
      <c r="H12" s="86">
        <f t="shared" si="1"/>
        <v>0</v>
      </c>
      <c r="I12" s="86">
        <f t="shared" si="1"/>
        <v>0</v>
      </c>
      <c r="J12" s="86">
        <f t="shared" si="2"/>
        <v>0</v>
      </c>
      <c r="L12">
        <v>11</v>
      </c>
      <c r="M12" s="85">
        <f t="shared" si="3"/>
        <v>2400</v>
      </c>
      <c r="N12" s="85">
        <f t="shared" si="4"/>
        <v>2400</v>
      </c>
      <c r="O12" s="85">
        <f t="shared" si="5"/>
        <v>2400</v>
      </c>
    </row>
    <row r="13" spans="1:20" x14ac:dyDescent="0.2">
      <c r="B13" s="1"/>
      <c r="C13" s="1"/>
      <c r="D13" s="1"/>
      <c r="G13">
        <v>12</v>
      </c>
      <c r="H13" s="86">
        <f t="shared" si="1"/>
        <v>0</v>
      </c>
      <c r="I13" s="86">
        <f t="shared" si="1"/>
        <v>0</v>
      </c>
      <c r="J13" s="86">
        <f t="shared" si="2"/>
        <v>0</v>
      </c>
      <c r="L13">
        <v>12</v>
      </c>
      <c r="M13" s="85">
        <f t="shared" si="3"/>
        <v>2400</v>
      </c>
      <c r="N13" s="85">
        <f t="shared" si="4"/>
        <v>2400</v>
      </c>
      <c r="O13" s="85">
        <f t="shared" si="5"/>
        <v>2400</v>
      </c>
    </row>
    <row r="14" spans="1:20" x14ac:dyDescent="0.2">
      <c r="B14" s="1"/>
      <c r="C14" s="1"/>
      <c r="D14" s="1"/>
      <c r="G14">
        <v>13</v>
      </c>
      <c r="H14" s="86">
        <f t="shared" si="1"/>
        <v>0</v>
      </c>
      <c r="I14" s="86">
        <f t="shared" si="1"/>
        <v>0</v>
      </c>
      <c r="J14" s="86">
        <f t="shared" si="2"/>
        <v>0</v>
      </c>
      <c r="L14">
        <v>13</v>
      </c>
      <c r="M14" s="85">
        <f t="shared" si="3"/>
        <v>2400</v>
      </c>
      <c r="N14" s="85">
        <f t="shared" si="4"/>
        <v>2400</v>
      </c>
      <c r="O14" s="85">
        <f t="shared" si="5"/>
        <v>2400</v>
      </c>
    </row>
    <row r="15" spans="1:20" x14ac:dyDescent="0.2">
      <c r="B15" s="1"/>
      <c r="C15" s="1"/>
      <c r="D15" s="1"/>
      <c r="G15">
        <v>14</v>
      </c>
      <c r="H15" s="86">
        <f t="shared" si="1"/>
        <v>0</v>
      </c>
      <c r="I15" s="86">
        <f t="shared" si="1"/>
        <v>0</v>
      </c>
      <c r="J15" s="86">
        <f t="shared" si="2"/>
        <v>0</v>
      </c>
      <c r="L15">
        <v>14</v>
      </c>
      <c r="M15" s="85">
        <f t="shared" si="3"/>
        <v>2400</v>
      </c>
      <c r="N15" s="85">
        <f t="shared" si="4"/>
        <v>2400</v>
      </c>
      <c r="O15" s="85">
        <f t="shared" si="5"/>
        <v>2400</v>
      </c>
    </row>
    <row r="16" spans="1:20" x14ac:dyDescent="0.2">
      <c r="B16" s="1"/>
      <c r="C16" s="1"/>
      <c r="D16" s="1"/>
      <c r="G16">
        <v>15</v>
      </c>
      <c r="H16" s="86">
        <f t="shared" si="1"/>
        <v>0</v>
      </c>
      <c r="I16" s="86">
        <f t="shared" si="1"/>
        <v>0</v>
      </c>
      <c r="J16" s="86">
        <f t="shared" si="2"/>
        <v>0</v>
      </c>
      <c r="M16" s="85"/>
      <c r="N16" s="85"/>
      <c r="O16" s="85"/>
    </row>
    <row r="17" spans="2:25" x14ac:dyDescent="0.2">
      <c r="B17" s="1"/>
      <c r="C17" s="1"/>
      <c r="D17" s="1"/>
      <c r="G17">
        <v>16</v>
      </c>
      <c r="H17" s="86">
        <f t="shared" si="1"/>
        <v>0</v>
      </c>
      <c r="I17" s="86">
        <f t="shared" si="1"/>
        <v>0</v>
      </c>
      <c r="J17" s="86">
        <f t="shared" si="2"/>
        <v>0</v>
      </c>
      <c r="M17" s="85"/>
      <c r="N17" s="85"/>
      <c r="O17" s="85"/>
      <c r="Q17" t="s">
        <v>13</v>
      </c>
      <c r="R17" s="87">
        <v>2.0053999999999999E-2</v>
      </c>
      <c r="S17" s="87">
        <v>2.205E-2</v>
      </c>
      <c r="T17" s="87">
        <v>2.4434999999999998E-2</v>
      </c>
    </row>
    <row r="18" spans="2:25" x14ac:dyDescent="0.2">
      <c r="B18" s="1"/>
      <c r="C18" s="1"/>
      <c r="D18" s="1"/>
      <c r="G18">
        <v>17</v>
      </c>
      <c r="H18" s="86">
        <f t="shared" si="1"/>
        <v>0</v>
      </c>
      <c r="I18" s="86">
        <f t="shared" si="1"/>
        <v>0</v>
      </c>
      <c r="J18" s="86">
        <f t="shared" si="2"/>
        <v>0</v>
      </c>
      <c r="M18" s="85"/>
      <c r="N18" s="85"/>
      <c r="O18" s="85"/>
    </row>
    <row r="19" spans="2:25" x14ac:dyDescent="0.2">
      <c r="B19" s="1"/>
      <c r="C19" s="1"/>
      <c r="D19" s="1"/>
      <c r="G19">
        <v>18</v>
      </c>
      <c r="H19" s="86">
        <f t="shared" si="1"/>
        <v>0</v>
      </c>
      <c r="I19" s="86">
        <f t="shared" si="1"/>
        <v>0</v>
      </c>
      <c r="J19" s="86">
        <f t="shared" si="2"/>
        <v>0</v>
      </c>
      <c r="M19" s="85">
        <v>2400</v>
      </c>
      <c r="N19" s="85">
        <v>2200</v>
      </c>
      <c r="O19" s="85">
        <v>1999</v>
      </c>
      <c r="Q19" s="88" t="s">
        <v>12</v>
      </c>
      <c r="R19" s="89">
        <v>1</v>
      </c>
      <c r="S19" s="89">
        <v>2</v>
      </c>
      <c r="T19" s="89">
        <v>3</v>
      </c>
      <c r="V19" s="88" t="s">
        <v>12</v>
      </c>
      <c r="W19" s="89">
        <v>1</v>
      </c>
      <c r="X19" s="89">
        <v>2</v>
      </c>
      <c r="Y19" s="89">
        <v>3</v>
      </c>
    </row>
    <row r="20" spans="2:25" x14ac:dyDescent="0.2">
      <c r="B20" s="1"/>
      <c r="C20" s="1"/>
      <c r="D20" s="1"/>
      <c r="G20">
        <v>19</v>
      </c>
      <c r="H20" s="86">
        <f t="shared" si="1"/>
        <v>0</v>
      </c>
      <c r="I20" s="86">
        <f t="shared" si="1"/>
        <v>0</v>
      </c>
      <c r="J20" s="86">
        <f t="shared" si="2"/>
        <v>0</v>
      </c>
      <c r="M20" s="85">
        <v>2400</v>
      </c>
      <c r="N20" s="85">
        <v>2200</v>
      </c>
      <c r="O20" s="85">
        <v>1999</v>
      </c>
      <c r="Q20" s="89">
        <v>1</v>
      </c>
      <c r="R20" s="90">
        <v>2400</v>
      </c>
      <c r="S20" s="90">
        <v>2200</v>
      </c>
      <c r="T20" s="90">
        <v>1999</v>
      </c>
      <c r="V20" s="89">
        <v>1</v>
      </c>
      <c r="W20" s="1">
        <v>0</v>
      </c>
      <c r="X20" s="1">
        <f t="shared" ref="X20" si="6">+($R$20-S20)/$R$20</f>
        <v>8.3333333333333329E-2</v>
      </c>
      <c r="Y20" s="1">
        <f t="shared" ref="Y20" si="7">+($R$20-T20)/$R$20</f>
        <v>0.16708333333333333</v>
      </c>
    </row>
    <row r="21" spans="2:25" x14ac:dyDescent="0.2">
      <c r="B21" s="1"/>
      <c r="C21" s="1"/>
      <c r="D21" s="1"/>
      <c r="G21">
        <v>20</v>
      </c>
      <c r="H21" s="86">
        <f t="shared" si="1"/>
        <v>0</v>
      </c>
      <c r="I21" s="86">
        <f t="shared" si="1"/>
        <v>0</v>
      </c>
      <c r="J21" s="86">
        <f t="shared" si="2"/>
        <v>0</v>
      </c>
      <c r="M21" s="85">
        <v>2400</v>
      </c>
      <c r="N21" s="85">
        <v>2200</v>
      </c>
      <c r="O21" s="85">
        <v>1999</v>
      </c>
      <c r="Q21" s="89">
        <v>2</v>
      </c>
      <c r="R21" s="90">
        <f>R20-(R20*$R$17)</f>
        <v>2351.8703999999998</v>
      </c>
      <c r="S21" s="90">
        <f>S20-(S20*$S$17)</f>
        <v>2151.4899999999998</v>
      </c>
      <c r="T21" s="90">
        <f>T20-(T20*$T$17)</f>
        <v>1950.1544349999999</v>
      </c>
      <c r="V21" s="89">
        <v>2</v>
      </c>
      <c r="W21" s="1">
        <f>+($R$20-R21)/$R$20</f>
        <v>2.0054000000000086E-2</v>
      </c>
      <c r="X21" s="1">
        <f t="shared" ref="X21:Y29" si="8">+($R$20-S21)/$R$20</f>
        <v>0.10354583333333342</v>
      </c>
      <c r="Y21" s="1">
        <f t="shared" si="8"/>
        <v>0.18743565208333338</v>
      </c>
    </row>
    <row r="22" spans="2:25" x14ac:dyDescent="0.2">
      <c r="B22" s="1"/>
      <c r="C22" s="1"/>
      <c r="D22" s="1"/>
      <c r="G22">
        <v>21</v>
      </c>
      <c r="H22" s="86">
        <f t="shared" si="1"/>
        <v>0</v>
      </c>
      <c r="I22" s="86">
        <f t="shared" si="1"/>
        <v>0</v>
      </c>
      <c r="J22" s="86">
        <f t="shared" si="2"/>
        <v>0</v>
      </c>
      <c r="M22" s="85">
        <v>2300</v>
      </c>
      <c r="N22" s="85">
        <v>2100</v>
      </c>
      <c r="O22" s="85">
        <v>1900</v>
      </c>
      <c r="Q22" s="89">
        <v>3</v>
      </c>
      <c r="R22" s="90">
        <f t="shared" ref="R22:R41" si="9">R21-(R21*$R$17)</f>
        <v>2304.7059909984</v>
      </c>
      <c r="S22" s="90">
        <f t="shared" ref="S22:S41" si="10">S21-(S21*$S$17)</f>
        <v>2104.0496454999998</v>
      </c>
      <c r="T22" s="90">
        <f t="shared" ref="T22:T28" si="11">T21-(T21*$T$17)</f>
        <v>1902.5024113807749</v>
      </c>
      <c r="V22" s="89">
        <v>3</v>
      </c>
      <c r="W22" s="1">
        <f t="shared" ref="W22:W29" si="12">+($R$20-R22)/$R$20</f>
        <v>3.9705837083999995E-2</v>
      </c>
      <c r="X22" s="1">
        <f t="shared" si="8"/>
        <v>0.12331264770833343</v>
      </c>
      <c r="Y22" s="1">
        <f t="shared" si="8"/>
        <v>0.20729066192467713</v>
      </c>
    </row>
    <row r="23" spans="2:25" x14ac:dyDescent="0.2">
      <c r="B23" s="1"/>
      <c r="C23" s="1"/>
      <c r="D23" s="1"/>
      <c r="G23">
        <v>22</v>
      </c>
      <c r="H23" s="86">
        <f t="shared" si="1"/>
        <v>0</v>
      </c>
      <c r="I23" s="86">
        <f t="shared" si="1"/>
        <v>0</v>
      </c>
      <c r="J23" s="86">
        <f t="shared" si="2"/>
        <v>0</v>
      </c>
      <c r="M23" s="85">
        <v>2300</v>
      </c>
      <c r="N23" s="85">
        <v>2100</v>
      </c>
      <c r="O23" s="85">
        <v>1900</v>
      </c>
      <c r="Q23" s="89">
        <v>4</v>
      </c>
      <c r="R23" s="90">
        <f t="shared" si="9"/>
        <v>2258.4874170549183</v>
      </c>
      <c r="S23" s="90">
        <f t="shared" si="10"/>
        <v>2057.6553508167249</v>
      </c>
      <c r="T23" s="90">
        <f t="shared" si="11"/>
        <v>1856.0147649586856</v>
      </c>
      <c r="V23" s="89">
        <v>4</v>
      </c>
      <c r="W23" s="1">
        <f t="shared" si="12"/>
        <v>5.8963576227117377E-2</v>
      </c>
      <c r="X23" s="1">
        <f t="shared" si="8"/>
        <v>0.14264360382636462</v>
      </c>
      <c r="Y23" s="1">
        <f t="shared" si="8"/>
        <v>0.22666051460054765</v>
      </c>
    </row>
    <row r="24" spans="2:25" x14ac:dyDescent="0.2">
      <c r="B24" s="1"/>
      <c r="C24" s="1"/>
      <c r="D24" s="1"/>
      <c r="G24">
        <v>23</v>
      </c>
      <c r="H24" s="86">
        <f t="shared" si="1"/>
        <v>0</v>
      </c>
      <c r="I24" s="86">
        <f t="shared" si="1"/>
        <v>0</v>
      </c>
      <c r="J24" s="86">
        <f t="shared" si="2"/>
        <v>0</v>
      </c>
      <c r="M24" s="85">
        <v>2300</v>
      </c>
      <c r="N24" s="85">
        <v>2100</v>
      </c>
      <c r="O24" s="85">
        <v>1900</v>
      </c>
      <c r="Q24" s="89">
        <v>5</v>
      </c>
      <c r="R24" s="90">
        <f t="shared" si="9"/>
        <v>2213.1957103932991</v>
      </c>
      <c r="S24" s="90">
        <f t="shared" si="10"/>
        <v>2012.2840503312161</v>
      </c>
      <c r="T24" s="90">
        <f t="shared" si="11"/>
        <v>1810.6630441769203</v>
      </c>
      <c r="V24" s="89">
        <v>5</v>
      </c>
      <c r="W24" s="1">
        <f t="shared" si="12"/>
        <v>7.7835120669458704E-2</v>
      </c>
      <c r="X24" s="1">
        <f t="shared" si="8"/>
        <v>0.1615483123619933</v>
      </c>
      <c r="Y24" s="1">
        <f t="shared" si="8"/>
        <v>0.24555706492628324</v>
      </c>
    </row>
    <row r="25" spans="2:25" x14ac:dyDescent="0.2">
      <c r="B25" s="1"/>
      <c r="C25" s="1"/>
      <c r="D25" s="1"/>
      <c r="G25">
        <v>24</v>
      </c>
      <c r="H25" s="86">
        <f t="shared" si="1"/>
        <v>0</v>
      </c>
      <c r="I25" s="86">
        <f t="shared" si="1"/>
        <v>0</v>
      </c>
      <c r="J25" s="86">
        <f t="shared" si="2"/>
        <v>0</v>
      </c>
      <c r="Q25" s="89">
        <v>6</v>
      </c>
      <c r="R25" s="90">
        <f t="shared" si="9"/>
        <v>2168.8122836170719</v>
      </c>
      <c r="S25" s="90">
        <f t="shared" si="10"/>
        <v>1967.9131870214128</v>
      </c>
      <c r="T25" s="90">
        <f t="shared" si="11"/>
        <v>1766.4194926924572</v>
      </c>
      <c r="V25" s="89">
        <v>6</v>
      </c>
      <c r="W25" s="1">
        <f t="shared" si="12"/>
        <v>9.6328215159553379E-2</v>
      </c>
      <c r="X25" s="1">
        <f t="shared" si="8"/>
        <v>0.18003617207441133</v>
      </c>
      <c r="Y25" s="1">
        <f t="shared" si="8"/>
        <v>0.2639918780448095</v>
      </c>
    </row>
    <row r="26" spans="2:25" x14ac:dyDescent="0.2">
      <c r="B26" s="1"/>
      <c r="C26" s="1"/>
      <c r="D26" s="1"/>
      <c r="G26">
        <v>25</v>
      </c>
      <c r="H26" s="86">
        <f t="shared" si="1"/>
        <v>0</v>
      </c>
      <c r="I26" s="86">
        <f t="shared" si="1"/>
        <v>0</v>
      </c>
      <c r="J26" s="86">
        <f t="shared" si="2"/>
        <v>0</v>
      </c>
      <c r="Q26" s="89">
        <v>7</v>
      </c>
      <c r="R26" s="90">
        <f t="shared" si="9"/>
        <v>2125.3189220814152</v>
      </c>
      <c r="S26" s="90">
        <f t="shared" si="10"/>
        <v>1924.5207012475908</v>
      </c>
      <c r="T26" s="90">
        <f t="shared" si="11"/>
        <v>1723.257032388517</v>
      </c>
      <c r="V26" s="89">
        <v>7</v>
      </c>
      <c r="W26" s="1">
        <f t="shared" si="12"/>
        <v>0.11445044913274369</v>
      </c>
      <c r="X26" s="1">
        <f t="shared" si="8"/>
        <v>0.19811637448017053</v>
      </c>
      <c r="Y26" s="1">
        <f t="shared" si="8"/>
        <v>0.28197623650478459</v>
      </c>
    </row>
    <row r="27" spans="2:25" x14ac:dyDescent="0.2">
      <c r="B27" s="1"/>
      <c r="C27" s="1"/>
      <c r="D27" s="1"/>
      <c r="G27">
        <v>26</v>
      </c>
      <c r="H27" s="86">
        <f t="shared" si="1"/>
        <v>0</v>
      </c>
      <c r="I27" s="86">
        <f t="shared" si="1"/>
        <v>0</v>
      </c>
      <c r="J27" s="86">
        <f t="shared" si="2"/>
        <v>0</v>
      </c>
      <c r="Q27" s="89">
        <v>8</v>
      </c>
      <c r="R27" s="90">
        <f t="shared" si="9"/>
        <v>2082.6977764179946</v>
      </c>
      <c r="S27" s="90">
        <f t="shared" si="10"/>
        <v>1882.0850197850814</v>
      </c>
      <c r="T27" s="90">
        <f t="shared" si="11"/>
        <v>1681.1492468021036</v>
      </c>
      <c r="V27" s="89">
        <v>8</v>
      </c>
      <c r="W27" s="1">
        <f t="shared" si="12"/>
        <v>0.13220925982583556</v>
      </c>
      <c r="X27" s="1">
        <f t="shared" si="8"/>
        <v>0.21579790842288277</v>
      </c>
      <c r="Y27" s="1">
        <f t="shared" si="8"/>
        <v>0.2995211471657902</v>
      </c>
    </row>
    <row r="28" spans="2:25" x14ac:dyDescent="0.2">
      <c r="B28" s="1"/>
      <c r="C28" s="1"/>
      <c r="D28" s="1"/>
      <c r="G28">
        <v>27</v>
      </c>
      <c r="H28" s="86">
        <f t="shared" si="1"/>
        <v>0</v>
      </c>
      <c r="I28" s="86">
        <f t="shared" si="1"/>
        <v>0</v>
      </c>
      <c r="J28" s="86">
        <f t="shared" si="2"/>
        <v>0</v>
      </c>
      <c r="Q28" s="89">
        <v>9</v>
      </c>
      <c r="R28" s="90">
        <f t="shared" si="9"/>
        <v>2040.9313552097083</v>
      </c>
      <c r="S28" s="90">
        <f t="shared" si="10"/>
        <v>1840.5850450988203</v>
      </c>
      <c r="T28" s="90">
        <f t="shared" si="11"/>
        <v>1640.0703649564941</v>
      </c>
      <c r="V28" s="89">
        <v>9</v>
      </c>
      <c r="W28" s="1">
        <f t="shared" si="12"/>
        <v>0.14961193532928821</v>
      </c>
      <c r="X28" s="1">
        <f t="shared" si="8"/>
        <v>0.23308956454215821</v>
      </c>
      <c r="Y28" s="1">
        <f t="shared" si="8"/>
        <v>0.31663734793479409</v>
      </c>
    </row>
    <row r="29" spans="2:25" x14ac:dyDescent="0.2">
      <c r="B29" s="1"/>
      <c r="C29" s="1"/>
      <c r="D29" s="1"/>
      <c r="G29">
        <v>28</v>
      </c>
      <c r="H29" s="86">
        <f t="shared" si="1"/>
        <v>0</v>
      </c>
      <c r="I29" s="86">
        <f t="shared" si="1"/>
        <v>0</v>
      </c>
      <c r="J29" s="86">
        <f t="shared" si="2"/>
        <v>0</v>
      </c>
      <c r="Q29" s="89">
        <v>10</v>
      </c>
      <c r="R29" s="90">
        <f t="shared" si="9"/>
        <v>2000.0025178123328</v>
      </c>
      <c r="S29" s="90">
        <f t="shared" si="10"/>
        <v>1800.0001448543912</v>
      </c>
      <c r="T29" s="90">
        <f>T28-(T28*$T$17)</f>
        <v>1599.9952455887822</v>
      </c>
      <c r="V29" s="89">
        <v>10</v>
      </c>
      <c r="W29" s="1">
        <f t="shared" si="12"/>
        <v>0.16666561757819465</v>
      </c>
      <c r="X29" s="1">
        <f t="shared" si="8"/>
        <v>0.24999993964400366</v>
      </c>
      <c r="Y29" s="1">
        <f t="shared" si="8"/>
        <v>0.33333531433800745</v>
      </c>
    </row>
    <row r="30" spans="2:25" x14ac:dyDescent="0.2">
      <c r="B30" s="1"/>
      <c r="C30" s="1"/>
      <c r="D30" s="1"/>
      <c r="G30">
        <v>29</v>
      </c>
      <c r="H30" s="86">
        <f t="shared" si="1"/>
        <v>0</v>
      </c>
      <c r="I30" s="86">
        <f t="shared" si="1"/>
        <v>0</v>
      </c>
      <c r="J30" s="86">
        <f t="shared" si="2"/>
        <v>0</v>
      </c>
      <c r="R30" s="90">
        <f t="shared" si="9"/>
        <v>1959.8944673201242</v>
      </c>
      <c r="S30" s="90">
        <f t="shared" si="10"/>
        <v>1760.310141660352</v>
      </c>
      <c r="T30" s="90">
        <v>1600</v>
      </c>
    </row>
    <row r="31" spans="2:25" x14ac:dyDescent="0.2">
      <c r="B31" s="1"/>
      <c r="C31" s="1"/>
      <c r="D31" s="1"/>
      <c r="G31">
        <v>30</v>
      </c>
      <c r="H31" s="86">
        <f t="shared" si="1"/>
        <v>0</v>
      </c>
      <c r="I31" s="86">
        <f t="shared" si="1"/>
        <v>0</v>
      </c>
      <c r="J31" s="86">
        <f t="shared" si="2"/>
        <v>0</v>
      </c>
      <c r="R31" s="90">
        <f t="shared" si="9"/>
        <v>1920.5907436724865</v>
      </c>
      <c r="S31" s="90">
        <f t="shared" si="10"/>
        <v>1721.4953030367412</v>
      </c>
      <c r="T31" s="90">
        <v>1600</v>
      </c>
    </row>
    <row r="32" spans="2:25" x14ac:dyDescent="0.2">
      <c r="B32" s="1"/>
      <c r="C32" s="1"/>
      <c r="D32" s="1"/>
      <c r="G32">
        <v>31</v>
      </c>
      <c r="H32" s="86">
        <f t="shared" si="1"/>
        <v>0</v>
      </c>
      <c r="I32" s="86">
        <f t="shared" si="1"/>
        <v>0</v>
      </c>
      <c r="J32" s="86">
        <f t="shared" si="2"/>
        <v>0</v>
      </c>
      <c r="R32" s="90">
        <f t="shared" si="9"/>
        <v>1882.0752168988784</v>
      </c>
      <c r="S32" s="90">
        <f t="shared" si="10"/>
        <v>1683.536331604781</v>
      </c>
      <c r="T32" s="90">
        <v>1600</v>
      </c>
    </row>
    <row r="33" spans="2:20" x14ac:dyDescent="0.2">
      <c r="B33" s="1"/>
      <c r="C33" s="1"/>
      <c r="D33" s="1"/>
      <c r="G33">
        <v>32</v>
      </c>
      <c r="H33" s="86">
        <f t="shared" si="1"/>
        <v>0</v>
      </c>
      <c r="I33" s="86">
        <f t="shared" si="1"/>
        <v>0</v>
      </c>
      <c r="J33" s="86">
        <f t="shared" si="2"/>
        <v>0</v>
      </c>
      <c r="R33" s="90">
        <f t="shared" si="9"/>
        <v>1844.3320804991884</v>
      </c>
      <c r="S33" s="90">
        <f t="shared" si="10"/>
        <v>1646.4143554928955</v>
      </c>
      <c r="T33" s="90">
        <v>1600</v>
      </c>
    </row>
    <row r="34" spans="2:20" x14ac:dyDescent="0.2">
      <c r="B34" s="1"/>
      <c r="C34" s="1"/>
      <c r="D34" s="1"/>
      <c r="G34">
        <v>33</v>
      </c>
      <c r="H34" s="86">
        <f t="shared" si="1"/>
        <v>0</v>
      </c>
      <c r="I34" s="86">
        <f t="shared" si="1"/>
        <v>0</v>
      </c>
      <c r="J34" s="86">
        <f t="shared" si="2"/>
        <v>0</v>
      </c>
      <c r="R34" s="90">
        <f t="shared" si="9"/>
        <v>1807.3458449568577</v>
      </c>
      <c r="S34" s="90">
        <v>1600</v>
      </c>
      <c r="T34" s="90">
        <v>1600</v>
      </c>
    </row>
    <row r="35" spans="2:20" x14ac:dyDescent="0.2">
      <c r="B35" s="1"/>
      <c r="C35" s="1"/>
      <c r="D35" s="1"/>
      <c r="G35">
        <v>34</v>
      </c>
      <c r="H35" s="86">
        <f t="shared" si="1"/>
        <v>0</v>
      </c>
      <c r="I35" s="86">
        <f t="shared" si="1"/>
        <v>0</v>
      </c>
      <c r="J35" s="86">
        <f t="shared" si="2"/>
        <v>0</v>
      </c>
      <c r="R35" s="90">
        <f t="shared" si="9"/>
        <v>1771.1013313820929</v>
      </c>
      <c r="S35" s="90">
        <v>1600</v>
      </c>
      <c r="T35" s="90">
        <v>1600</v>
      </c>
    </row>
    <row r="36" spans="2:20" x14ac:dyDescent="0.2">
      <c r="B36" s="1"/>
      <c r="C36" s="1"/>
      <c r="D36" s="1"/>
      <c r="G36">
        <v>35</v>
      </c>
      <c r="H36" s="86">
        <f t="shared" si="1"/>
        <v>0</v>
      </c>
      <c r="I36" s="86">
        <f t="shared" si="1"/>
        <v>0</v>
      </c>
      <c r="J36" s="86">
        <f t="shared" si="2"/>
        <v>0</v>
      </c>
      <c r="R36" s="90">
        <f t="shared" si="9"/>
        <v>1735.5836652825565</v>
      </c>
      <c r="S36" s="90">
        <v>1600</v>
      </c>
      <c r="T36" s="90">
        <v>1600</v>
      </c>
    </row>
    <row r="37" spans="2:20" x14ac:dyDescent="0.2">
      <c r="B37" s="1"/>
      <c r="C37" s="1"/>
      <c r="D37" s="1"/>
      <c r="G37">
        <v>36</v>
      </c>
      <c r="H37" s="86">
        <f t="shared" si="1"/>
        <v>0</v>
      </c>
      <c r="I37" s="86">
        <f t="shared" si="1"/>
        <v>0</v>
      </c>
      <c r="J37" s="86">
        <f t="shared" si="2"/>
        <v>0</v>
      </c>
      <c r="R37" s="90">
        <f t="shared" si="9"/>
        <v>1700.7782704589802</v>
      </c>
      <c r="S37" s="90">
        <v>1600</v>
      </c>
      <c r="T37" s="90">
        <v>1600</v>
      </c>
    </row>
    <row r="38" spans="2:20" x14ac:dyDescent="0.2">
      <c r="B38" s="1"/>
      <c r="C38" s="1"/>
      <c r="D38" s="1"/>
      <c r="G38">
        <v>37</v>
      </c>
      <c r="H38" s="86">
        <f t="shared" si="1"/>
        <v>0</v>
      </c>
      <c r="I38" s="86">
        <f t="shared" si="1"/>
        <v>0</v>
      </c>
      <c r="J38" s="86">
        <f t="shared" si="2"/>
        <v>0</v>
      </c>
      <c r="R38" s="90">
        <f t="shared" si="9"/>
        <v>1666.6708630231958</v>
      </c>
      <c r="S38" s="90">
        <v>1600</v>
      </c>
      <c r="T38" s="90">
        <v>1600</v>
      </c>
    </row>
    <row r="39" spans="2:20" x14ac:dyDescent="0.2">
      <c r="B39" s="1"/>
      <c r="C39" s="1"/>
      <c r="D39" s="1"/>
      <c r="G39">
        <v>38</v>
      </c>
      <c r="H39" s="86">
        <f t="shared" si="1"/>
        <v>0</v>
      </c>
      <c r="I39" s="86">
        <f t="shared" si="1"/>
        <v>0</v>
      </c>
      <c r="J39" s="86">
        <f t="shared" si="2"/>
        <v>0</v>
      </c>
      <c r="R39" s="90">
        <f t="shared" si="9"/>
        <v>1633.2474455361287</v>
      </c>
      <c r="S39" s="90">
        <v>1600</v>
      </c>
      <c r="T39" s="90">
        <v>1600</v>
      </c>
    </row>
    <row r="40" spans="2:20" x14ac:dyDescent="0.2">
      <c r="B40" s="1"/>
      <c r="C40" s="1"/>
      <c r="D40" s="1"/>
      <c r="G40">
        <v>39</v>
      </c>
      <c r="H40" s="86">
        <f t="shared" si="1"/>
        <v>0</v>
      </c>
      <c r="I40" s="86">
        <f t="shared" si="1"/>
        <v>0</v>
      </c>
      <c r="J40" s="86">
        <f t="shared" si="2"/>
        <v>0</v>
      </c>
      <c r="R40" s="90">
        <f t="shared" si="9"/>
        <v>1600.4943012633471</v>
      </c>
      <c r="S40" s="90">
        <v>1600</v>
      </c>
      <c r="T40" s="90">
        <v>1600</v>
      </c>
    </row>
    <row r="41" spans="2:20" x14ac:dyDescent="0.2">
      <c r="B41" s="1"/>
      <c r="C41" s="1"/>
      <c r="D41" s="1"/>
      <c r="G41">
        <v>40</v>
      </c>
      <c r="H41" s="86">
        <f t="shared" si="1"/>
        <v>0</v>
      </c>
      <c r="I41" s="86">
        <f t="shared" si="1"/>
        <v>0</v>
      </c>
      <c r="J41" s="86">
        <f t="shared" si="2"/>
        <v>0</v>
      </c>
      <c r="R41" s="90"/>
      <c r="S41" s="90"/>
      <c r="T41" s="90"/>
    </row>
  </sheetData>
  <sheetProtection algorithmName="SHA-512" hashValue="S7CieIrKkSkvX/WB8G+cX1bku2vhxm7T6Ju/mlCICLv4xOpb8FAT3oenFzR9vu91dwXC4xinXwawmddIBSOCvw==" saltValue="8ZyMflsqPAuVwtRpUykbR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BookBites Prisberegner</vt:lpstr>
      <vt:lpstr>Ark5</vt:lpstr>
      <vt:lpstr>Data</vt:lpstr>
      <vt:lpstr>'BookBites Prisberegner'!Udskriftsområde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 Lindkvist</dc:creator>
  <cp:lastModifiedBy>Rasmus Lindkvist</cp:lastModifiedBy>
  <dcterms:created xsi:type="dcterms:W3CDTF">2023-01-24T09:25:41Z</dcterms:created>
  <dcterms:modified xsi:type="dcterms:W3CDTF">2023-02-09T14:29:47Z</dcterms:modified>
</cp:coreProperties>
</file>